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1" i="1"/>
  <c r="H28" i="1"/>
  <c r="H24" i="1"/>
  <c r="C55" i="1" l="1"/>
  <c r="H20" i="1" l="1"/>
  <c r="H3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<sst xmlns="http://schemas.openxmlformats.org/spreadsheetml/2006/main" count="51" uniqueCount="31">
  <si>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</si>
  <si>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</si>
  <si>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</si>
  <si>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</si>
  <si>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</si>
  <si>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</si>
  <si>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</si>
  <si>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</si>
  <si>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</si>
  <si>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</si>
  <si>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</si>
  <si>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</si>
  <si>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</si>
  <si>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</si>
  <si>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</si>
  <si>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</si>
  <si>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</si>
  <si>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</si>
  <si>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</si>
  <si>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</si>
  <si>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</si>
  <si>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</si>
  <si>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</si>
  <si>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</si>
  <si>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</si>
  <si>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Dana:05.02.2020.</t>
  </si>
  <si>
    <t>Primljena i neutrošena participacija od 05.02.2020.</t>
  </si>
  <si>
    <t>Dana 05.02.2020.godine Dom zdravlja Požarevac je izvršio plaćanje prema dobavljačima:</t>
  </si>
  <si>
    <t>Elektroprivreda Srbije</t>
  </si>
  <si>
    <t>36-4012761053-1911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</si>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</sst>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7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B38" zoomScaleNormal="100" workbookViewId="0">
      <selection activeCell="G53" sqref="G53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7</v>
      </c>
      <c r="C5" s="44"/>
      <c r="D5" s="44"/>
    </row>
    <row r="6" spans="2:15" x14ac:dyDescent="0.25">
      <c r="B6" s="44" t="s">
        <v>8</v>
      </c>
      <c r="C6" s="44"/>
      <c r="D6" s="44"/>
    </row>
    <row r="7" spans="2:15" x14ac:dyDescent="0.25">
      <c r="I7" s="11"/>
      <c r="J7" s="11"/>
    </row>
    <row r="8" spans="2:15" x14ac:dyDescent="0.25">
      <c r="B8" s="45" t="s">
        <v>25</v>
      </c>
      <c r="C8" s="45"/>
      <c r="D8" s="45"/>
      <c r="E8" s="45"/>
      <c r="F8" s="45"/>
      <c r="G8" s="45"/>
      <c r="H8" s="4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43866</v>
      </c>
      <c r="H12" s="23">
        <v>7077324.71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43866</v>
      </c>
      <c r="H13" s="3">
        <f>H14+H25-H32-H42</f>
        <v>6999017.3599999994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43866</v>
      </c>
      <c r="H14" s="4">
        <f>H15+H16+H17+H18+H19+H20+H21+H22+H23+H24</f>
        <v>6441988.5099999988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0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55">
        <v>1090000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v>0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v>0</v>
      </c>
      <c r="I18" s="11"/>
      <c r="J18" s="11"/>
    </row>
    <row r="19" spans="2:13" x14ac:dyDescent="0.25">
      <c r="B19" s="30" t="s">
        <v>2</v>
      </c>
      <c r="C19" s="31"/>
      <c r="D19" s="31"/>
      <c r="E19" s="31"/>
      <c r="F19" s="32"/>
      <c r="G19" s="12"/>
      <c r="H19" s="10">
        <v>0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55">
        <f>237759.49-28795.17+32806.01-32806.01+2126666.67+552345.45-552345.45+1446680.52+25419.58-25419.58-1279979.39</f>
        <v>2502332.1199999992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2637250-148586.74+412951.41+12529.5+0.09-79963.24-18588.85-7620+16634.71+366375-30758.75+41650-3522-54374+3151.18-1034345.8+366375-8451.12</f>
        <v>2470706.3899999997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v>0</v>
      </c>
      <c r="I23" s="11"/>
      <c r="J23" s="11"/>
      <c r="K23" s="8"/>
      <c r="L23" s="8"/>
    </row>
    <row r="24" spans="2:13" x14ac:dyDescent="0.25">
      <c r="B24" s="30" t="s">
        <v>26</v>
      </c>
      <c r="C24" s="31"/>
      <c r="D24" s="31"/>
      <c r="E24" s="31"/>
      <c r="F24" s="32"/>
      <c r="G24" s="13"/>
      <c r="H24" s="55">
        <f>3750+3700+16500+4750+4550+8100+9100+4300+10900+4400+8550+5200+9900+4000+12650+5700+10750+3850+11300+3950+13450+6000+11400+3200+11200+3700+10000+4850+12650+5400+8450+4950+10350+5800+17500+6450+11200+5250+11500+5150+14900+7050+13300+4400+19500+5450</f>
        <v>378950</v>
      </c>
      <c r="I24" s="11"/>
      <c r="J24" s="11"/>
      <c r="K24" s="8"/>
      <c r="L24" s="8"/>
    </row>
    <row r="25" spans="2:13" x14ac:dyDescent="0.25">
      <c r="B25" s="33" t="s">
        <v>24</v>
      </c>
      <c r="C25" s="34"/>
      <c r="D25" s="34"/>
      <c r="E25" s="34"/>
      <c r="F25" s="35"/>
      <c r="G25" s="16">
        <v>43866</v>
      </c>
      <c r="H25" s="4">
        <f>H26+H27+H28+H29+H30+H31</f>
        <v>557028.85000000009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1"/>
      <c r="J26" s="11"/>
    </row>
    <row r="27" spans="2:13" x14ac:dyDescent="0.25">
      <c r="B27" s="30" t="s">
        <v>11</v>
      </c>
      <c r="C27" s="31"/>
      <c r="D27" s="31"/>
      <c r="E27" s="31"/>
      <c r="F27" s="32"/>
      <c r="G27" s="2"/>
      <c r="H27" s="55">
        <v>140000</v>
      </c>
      <c r="I27" s="11"/>
      <c r="J27" s="11"/>
      <c r="K27" s="8"/>
    </row>
    <row r="28" spans="2:13" x14ac:dyDescent="0.25">
      <c r="B28" s="30" t="s">
        <v>13</v>
      </c>
      <c r="C28" s="31"/>
      <c r="D28" s="31"/>
      <c r="E28" s="31"/>
      <c r="F28" s="32"/>
      <c r="G28" s="2"/>
      <c r="H28" s="55">
        <f>1758775.38-1036974.4+179666.67-200000-157432+359333.33-117850+9240-1200+359333.34-66400-52080-19092-481463.9-462769.9+111603+136666.66+136666.67-60000</f>
        <v>396022.85000000009</v>
      </c>
      <c r="I28" s="11"/>
      <c r="J28" s="11"/>
      <c r="K28" s="8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0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v>0</v>
      </c>
      <c r="I30" s="11"/>
      <c r="J30" s="11"/>
    </row>
    <row r="31" spans="2:13" x14ac:dyDescent="0.25">
      <c r="B31" s="30" t="s">
        <v>26</v>
      </c>
      <c r="C31" s="31"/>
      <c r="D31" s="31"/>
      <c r="E31" s="31"/>
      <c r="F31" s="32"/>
      <c r="G31" s="2"/>
      <c r="H31" s="55">
        <f>10141+10865</f>
        <v>21006</v>
      </c>
      <c r="I31" s="11"/>
      <c r="J31" s="11"/>
    </row>
    <row r="32" spans="2:13" x14ac:dyDescent="0.25">
      <c r="B32" s="46" t="s">
        <v>16</v>
      </c>
      <c r="C32" s="47"/>
      <c r="D32" s="47"/>
      <c r="E32" s="47"/>
      <c r="F32" s="48"/>
      <c r="G32" s="17">
        <v>43866</v>
      </c>
      <c r="H32" s="5">
        <f>SUM(H33:H41)</f>
        <v>0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5">
        <v>0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3">
        <v>0</v>
      </c>
      <c r="I34" s="11"/>
      <c r="J34" s="11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0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0</v>
      </c>
      <c r="I36" s="11"/>
      <c r="J36" s="11"/>
    </row>
    <row r="37" spans="2:12" x14ac:dyDescent="0.25">
      <c r="B37" s="30" t="s">
        <v>2</v>
      </c>
      <c r="C37" s="31"/>
      <c r="D37" s="31"/>
      <c r="E37" s="31"/>
      <c r="F37" s="32"/>
      <c r="G37" s="13"/>
      <c r="H37" s="10">
        <v>0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v>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0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0</v>
      </c>
      <c r="I41" s="11"/>
      <c r="J41" s="11"/>
    </row>
    <row r="42" spans="2:12" x14ac:dyDescent="0.25">
      <c r="B42" s="46" t="s">
        <v>21</v>
      </c>
      <c r="C42" s="47"/>
      <c r="D42" s="47"/>
      <c r="E42" s="47"/>
      <c r="F42" s="48"/>
      <c r="G42" s="17">
        <v>43866</v>
      </c>
      <c r="H42" s="5">
        <f>SUM(H43:H47)</f>
        <v>0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0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</row>
    <row r="47" spans="2:12" x14ac:dyDescent="0.25">
      <c r="B47" s="30" t="s">
        <v>15</v>
      </c>
      <c r="C47" s="31"/>
      <c r="D47" s="31"/>
      <c r="E47" s="31"/>
      <c r="F47" s="32"/>
      <c r="G47" s="2"/>
      <c r="H47" s="3">
        <v>0</v>
      </c>
      <c r="I47" s="11"/>
      <c r="J47" s="11"/>
    </row>
    <row r="48" spans="2:12" x14ac:dyDescent="0.25">
      <c r="B48" s="52" t="s">
        <v>18</v>
      </c>
      <c r="C48" s="53"/>
      <c r="D48" s="53"/>
      <c r="E48" s="53"/>
      <c r="F48" s="54"/>
      <c r="G48" s="18">
        <v>43866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</f>
        <v>78307.350000000108</v>
      </c>
      <c r="I48" s="11"/>
      <c r="L48" s="8"/>
    </row>
    <row r="49" spans="2:11" x14ac:dyDescent="0.25">
      <c r="B49" s="30" t="s">
        <v>17</v>
      </c>
      <c r="C49" s="31"/>
      <c r="D49" s="31"/>
      <c r="E49" s="31"/>
      <c r="F49" s="32"/>
      <c r="G49" s="2"/>
      <c r="H49" s="3">
        <v>0</v>
      </c>
      <c r="I49" s="11"/>
      <c r="J49" s="11"/>
    </row>
    <row r="50" spans="2:11" x14ac:dyDescent="0.25">
      <c r="B50" s="49" t="s">
        <v>4</v>
      </c>
      <c r="C50" s="50"/>
      <c r="D50" s="50"/>
      <c r="E50" s="50"/>
      <c r="F50" s="51"/>
      <c r="G50" s="2"/>
      <c r="H50" s="7">
        <f>H14+H25-H32-H42+H48-H49</f>
        <v>7077324.71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28</v>
      </c>
      <c r="C54" s="28">
        <v>635465.47</v>
      </c>
      <c r="D54" s="26" t="s">
        <v>29</v>
      </c>
    </row>
    <row r="55" spans="2:11" x14ac:dyDescent="0.25">
      <c r="B55" s="27" t="s">
        <v>30</v>
      </c>
      <c r="C55" s="29">
        <f>SUM(C54)</f>
        <v>635465.47</v>
      </c>
      <c r="D55" s="26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C2:G2"/>
    <mergeCell ref="B4:D4"/>
    <mergeCell ref="B5:D5"/>
    <mergeCell ref="B6:D6"/>
    <mergeCell ref="B8:H8"/>
    <mergeCell ref="B17:F17"/>
    <mergeCell ref="K11:O11"/>
    <mergeCell ref="B13:F13"/>
    <mergeCell ref="B12:F12"/>
    <mergeCell ref="B14:F14"/>
    <mergeCell ref="B11:F11"/>
    <mergeCell ref="B16:F16"/>
    <mergeCell ref="B15:F15"/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2020-02-06T12:37:01Z</dcterms:modified>
</cp:coreProperties>
</file>